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915" windowHeight="15645" tabRatio="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<sst xmlns="http://schemas.openxmlformats.org/spreadsheetml/2006/main" count="21" uniqueCount="21">
  <si>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By Euan</t>
  </si>
  <si>
    <t>Brining worlksheet</t>
  </si>
  <si>
    <t>Brine for equilibrium curing</t>
  </si>
  <si>
    <t>Weight of Prague Powder / Instacure #1</t>
  </si>
  <si>
    <t>Additional weight of salt</t>
  </si>
  <si>
    <t>Weight of sugar</t>
  </si>
  <si>
    <t>(Weight of meat and water)</t>
  </si>
  <si>
    <t>Weight of sodium nitrite</t>
  </si>
  <si>
    <t>Sodium nitrite ppm</t>
  </si>
  <si>
    <t>(Target total weight)</t>
  </si>
  <si>
    <t>(Checks)</t>
  </si>
  <si>
    <t>Total weight of ingredients</t>
  </si>
  <si>
    <t>Salt percentage</t>
  </si>
  <si>
    <t>Salt weight</t>
  </si>
  <si>
    <t>Sugar percentage</t>
  </si>
  <si>
    <t>(Target final proportion of additives)</t>
  </si>
  <si>
    <t>Target salt %age (enter percentage)</t>
  </si>
  <si>
    <t>Target sugar %age (enter percentage)</t>
  </si>
  <si>
    <t>Target sodium nitrite (enter ppm)</t>
  </si>
  <si>
    <t>Weight of meat (enter actual weight)</t>
  </si>
  <si>
    <t>Volume of water (enter actual volume)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</si>
</sst>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g&quot;;\-#,##0&quot;g&quot;;"/>
    <numFmt numFmtId="178" formatCode="#,##0&quot;ml&quot;;\-#,##0&quot;ml&quot;;"/>
    <numFmt numFmtId="179" formatCode="#,##0&quot;ppm&quot;;\-#,##0&quot;ppm&quot;;"/>
    <numFmt numFmtId="180" formatCode="#,##0.0&quot;g&quot;;\-#,##0.0&quot;g&quot;;"/>
    <numFmt numFmtId="181" formatCode="0.0_);[Red]\(0.0\)"/>
    <numFmt numFmtId="182" formatCode="0.00000_);[Red]\(0.00000\)"/>
    <numFmt numFmtId="183" formatCode="0.00000000_);[Red]\(0.00000000\)"/>
    <numFmt numFmtId="184" formatCode="#,##0.00&quot;g&quot;;\-#,##0.00&quot;g&quot;;"/>
    <numFmt numFmtId="185" formatCode="0.0000%"/>
    <numFmt numFmtId="186" formatCode="#,##0.0000&quot;g&quot;;\-#,##0.0000&quot;g&quot;;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A3" sqref="A3"/>
    </sheetView>
  </sheetViews>
  <sheetFormatPr defaultColWidth="9.00390625" defaultRowHeight="13.5"/>
  <cols>
    <col min="1" max="1" width="36.00390625" style="0" customWidth="1"/>
    <col min="2" max="2" width="12.125" style="0" customWidth="1"/>
  </cols>
  <sheetData>
    <row r="1" s="1" customFormat="1" ht="13.5">
      <c r="A1" s="1" t="s">
        <v>1</v>
      </c>
    </row>
    <row r="2" ht="13.5">
      <c r="A2" t="s">
        <v>0</v>
      </c>
    </row>
    <row r="4" ht="13.5">
      <c r="A4" t="s">
        <v>2</v>
      </c>
    </row>
    <row r="6" spans="1:2" ht="13.5">
      <c r="A6" s="9" t="s">
        <v>16</v>
      </c>
      <c r="B6" s="10">
        <v>0.03</v>
      </c>
    </row>
    <row r="7" spans="1:2" ht="13.5">
      <c r="A7" s="9" t="s">
        <v>17</v>
      </c>
      <c r="B7" s="10">
        <v>0.02</v>
      </c>
    </row>
    <row r="8" spans="1:2" ht="13.5">
      <c r="A8" s="9" t="s">
        <v>18</v>
      </c>
      <c r="B8" s="11">
        <v>200</v>
      </c>
    </row>
    <row r="9" spans="1:2" ht="13.5">
      <c r="A9" s="9"/>
      <c r="B9" s="10"/>
    </row>
    <row r="10" spans="1:2" ht="13.5">
      <c r="A10" s="9" t="s">
        <v>19</v>
      </c>
      <c r="B10" s="12">
        <f>725+792+1197</f>
        <v>2714</v>
      </c>
    </row>
    <row r="11" spans="1:2" ht="13.5">
      <c r="A11" s="9" t="s">
        <v>20</v>
      </c>
      <c r="B11" s="13">
        <v>2000</v>
      </c>
    </row>
    <row r="12" ht="13.5">
      <c r="B12" s="3"/>
    </row>
    <row r="13" spans="1:2" ht="13.5">
      <c r="A13" t="s">
        <v>6</v>
      </c>
      <c r="B13" s="2">
        <f>B10+B11</f>
        <v>4714</v>
      </c>
    </row>
    <row r="14" spans="1:2" ht="13.5">
      <c r="A14" t="s">
        <v>15</v>
      </c>
      <c r="B14" s="6">
        <f>B6+B7+B8/1000000</f>
        <v>0.0502</v>
      </c>
    </row>
    <row r="15" spans="1:2" ht="13.5">
      <c r="A15" t="s">
        <v>9</v>
      </c>
      <c r="B15" s="5">
        <f>B13*(1+(B14/((1-B14)/1)/1))</f>
        <v>4963.1501368709205</v>
      </c>
    </row>
    <row r="16" ht="13.5">
      <c r="B16" s="2"/>
    </row>
    <row r="17" ht="13.5">
      <c r="B17" s="2"/>
    </row>
    <row r="19" spans="1:2" ht="13.5">
      <c r="A19" t="s">
        <v>3</v>
      </c>
      <c r="B19" s="4">
        <f>B15*B8/1000000*100/6.25</f>
        <v>15.882080437986946</v>
      </c>
    </row>
    <row r="20" spans="1:2" ht="13.5">
      <c r="A20" t="s">
        <v>4</v>
      </c>
      <c r="B20" s="2">
        <f>B15*B6-B19*0.9375</f>
        <v>134.00505369551485</v>
      </c>
    </row>
    <row r="21" spans="1:2" ht="13.5">
      <c r="A21" t="s">
        <v>5</v>
      </c>
      <c r="B21" s="2">
        <f>B15*B7</f>
        <v>99.26300273741842</v>
      </c>
    </row>
    <row r="24" ht="13.5">
      <c r="A24" t="s">
        <v>10</v>
      </c>
    </row>
    <row r="26" spans="1:2" ht="13.5">
      <c r="A26" t="s">
        <v>11</v>
      </c>
      <c r="B26" s="7">
        <f>B10+B11+B19+B20+B21</f>
        <v>4963.15013687092</v>
      </c>
    </row>
    <row r="27" spans="1:2" ht="13.5">
      <c r="A27" t="s">
        <v>13</v>
      </c>
      <c r="B27" s="7">
        <f>B20+B19*0.9375</f>
        <v>148.8945041061276</v>
      </c>
    </row>
    <row r="28" spans="1:2" ht="13.5">
      <c r="A28" t="s">
        <v>12</v>
      </c>
      <c r="B28" s="8">
        <f>B27/B26</f>
        <v>0.030000000000000006</v>
      </c>
    </row>
    <row r="29" spans="1:2" ht="13.5">
      <c r="A29" t="s">
        <v>14</v>
      </c>
      <c r="B29" s="8">
        <f>B21/B26</f>
        <v>0.020000000000000004</v>
      </c>
    </row>
    <row r="30" spans="1:2" ht="13.5">
      <c r="A30" t="s">
        <v>7</v>
      </c>
      <c r="B30" s="5">
        <f>B19*0.0625</f>
        <v>0.9926300273741842</v>
      </c>
    </row>
    <row r="31" spans="1:2" ht="13.5">
      <c r="A31" t="s">
        <v>8</v>
      </c>
      <c r="B31">
        <f>B30/B26*1000000</f>
        <v>200.00000000000003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Euan Ferguson</dc:creator>
  <cp:keywords/>
  <dc:description/>
  <cp:lastModifiedBy>Euan Ferguson</cp:lastModifiedBy>
  <dcterms:created xsi:type="dcterms:W3CDTF">2011-12-04T13:35:07Z</dcterms:created>
  <dcterms:modified xsi:type="dcterms:W3CDTF">2011-12-13T11:48:10Z</dcterms:modified>
  <cp:category/>
  <cp:version/>
  <cp:contentType/>
  <cp:contentStatus/>
</cp:coreProperties>
</file>